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<sst xmlns="http://schemas.openxmlformats.org/spreadsheetml/2006/main" count="197" uniqueCount="46">
  <si>
    <t>Run</t>
  </si>
  <si>
    <t>Date</t>
  </si>
  <si>
    <t xml:space="preserve">Time </t>
  </si>
  <si>
    <t>Sample</t>
  </si>
  <si>
    <t>Comments</t>
  </si>
  <si>
    <t>Longer comment</t>
  </si>
  <si>
    <t>Concentration mg/mL</t>
  </si>
  <si>
    <t>Flow rate (ul/min)</t>
  </si>
  <si>
    <t>Detector distance (mm)</t>
  </si>
  <si>
    <t>Nominal Delay of the X-rays relative to the pump (ms)</t>
  </si>
  <si>
    <t>Pump laser offset from nozzle end (um)</t>
  </si>
  <si>
    <t>Nozzle ID</t>
  </si>
  <si>
    <t>Liquid pressure</t>
  </si>
  <si>
    <t>Photon Energy (keV)</t>
  </si>
  <si>
    <t>X-ray intra-train repetition rate (kHz)</t>
  </si>
  <si>
    <t>Leonardo's class (1=best, 4=worst)</t>
  </si>
  <si>
    <t>Further Notes</t>
  </si>
  <si>
    <t>AsLOV2</t>
  </si>
  <si>
    <t>reservoir #9, AsLOV2, 15 mg/mL, 2 mL</t>
  </si>
  <si>
    <t>NO LASER</t>
  </si>
  <si>
    <t>-</t>
  </si>
  <si>
    <t>B</t>
  </si>
  <si>
    <t>Stopped to put laser on</t>
  </si>
  <si>
    <t xml:space="preserve">Laser might not be on desired position </t>
  </si>
  <si>
    <t xml:space="preserve">Changed position of laser </t>
  </si>
  <si>
    <t>Buffer</t>
  </si>
  <si>
    <t>Buffer for AsLOV2, 5 mL, 50 mM Tris 100 mM NaCl</t>
  </si>
  <si>
    <t>Sample ran out at the end of run</t>
  </si>
  <si>
    <t>Beam down for very short time</t>
  </si>
  <si>
    <t>Dark Run</t>
  </si>
  <si>
    <t>Reservoir #31, AsLOV2, 15 mg/mL, 2 mL</t>
  </si>
  <si>
    <t>NO LASER, New sample</t>
  </si>
  <si>
    <t>Many flares, increased flowrate during run to ~50uL/min</t>
  </si>
  <si>
    <t>Not jetting properly</t>
  </si>
  <si>
    <t>Reservoir #31, AsLOV2, 11 mg/mL, 2 mL</t>
  </si>
  <si>
    <t>still more flares</t>
  </si>
  <si>
    <t>one of the first couple of shots had a crystal</t>
  </si>
  <si>
    <t>washing nozzle with water after this run</t>
  </si>
  <si>
    <t>no laser</t>
  </si>
  <si>
    <t>laser was not on for first 3.5 minutes</t>
  </si>
  <si>
    <t>rerun with laser on</t>
  </si>
  <si>
    <t>run stopped protein signal gone, end of reservoir. no change in pressure but potential leaking</t>
  </si>
  <si>
    <t>reservoir #11, AsLOV2, 4 mL, A280: 6.9, A260/A280: 0.79, approximately 15 mg/mL</t>
  </si>
  <si>
    <t>See notes</t>
  </si>
  <si>
    <t>Laser was moved to ensure it illuminates the interaction region. The pump laser is now timed to 500 ns before the 11th pulse in the train.</t>
  </si>
  <si>
    <t>Started after wash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</si>
</sst>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yyyy-mm-dd"/>
  </numFmts>
  <fonts count="5">
    <font>
      <sz val="10.0"/>
      <color rgb="FF000000"/>
      <name val="Arial"/>
      <scheme val="minor"/>
    </font>
    <font>
      <b/>
      <color theme="1"/>
      <name val="Arial"/>
    </font>
    <font>
      <color theme="1"/>
      <name val="Arial"/>
    </font>
    <font>
      <sz val="9.0"/>
      <color rgb="FF0D1456"/>
      <name val="Arial"/>
    </font>
    <font>
      <color rgb="FFFFFFFF"/>
      <name val="Arial"/>
    </font>
  </fonts>
  <fills count="8">
    <fill>
      <patternFill patternType="none"/>
    </fill>
    <fill>
      <patternFill patternType="lightGray"/>
    </fill>
    <fill>
      <patternFill patternType="solid">
        <fgColor rgb="FFEA9999"/>
        <bgColor rgb="FFEA9999"/>
      </patternFill>
    </fill>
    <fill>
      <patternFill patternType="solid">
        <fgColor rgb="FFF4CCCC"/>
        <bgColor rgb="FFF4CCCC"/>
      </patternFill>
    </fill>
    <fill>
      <patternFill patternType="solid">
        <fgColor rgb="FF9FC5E8"/>
        <bgColor rgb="FF9FC5E8"/>
      </patternFill>
    </fill>
    <fill>
      <patternFill patternType="solid">
        <fgColor rgb="FFD9D2E9"/>
        <bgColor rgb="FFD9D2E9"/>
      </patternFill>
    </fill>
    <fill>
      <patternFill patternType="solid">
        <fgColor rgb="FF666666"/>
        <bgColor rgb="FF666666"/>
      </patternFill>
    </fill>
    <fill>
      <patternFill patternType="solid">
        <fgColor rgb="FF57BB8A"/>
        <bgColor rgb="FF57BB8A"/>
      </patternFill>
    </fill>
  </fills>
  <borders count="3">
    <border/>
    <border>
      <top style="thin">
        <color rgb="FF000000"/>
      </top>
    </border>
    <border>
      <bottom style="thin">
        <color rgb="FF000000"/>
      </bottom>
    </border>
  </borders>
  <cellStyleXfs count="1">
    <xf borderId="0" fillId="0" fontId="0" numFmtId="0" applyAlignment="1" applyFont="1"/>
  </cellStyleXfs>
  <cellXfs count="33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 vertical="bottom"/>
    </xf>
    <xf borderId="0" fillId="0" fontId="1" numFmtId="0" xfId="0" applyAlignment="1" applyFont="1">
      <alignment vertical="bottom"/>
    </xf>
    <xf borderId="0" fillId="0" fontId="1" numFmtId="0" xfId="0" applyAlignment="1" applyFont="1">
      <alignment shrinkToFit="0" vertical="bottom" wrapText="1"/>
    </xf>
    <xf borderId="0" fillId="0" fontId="1" numFmtId="0" xfId="0" applyAlignment="1" applyFont="1">
      <alignment horizontal="center" shrinkToFit="0" vertical="bottom" wrapText="1"/>
    </xf>
    <xf borderId="1" fillId="2" fontId="1" numFmtId="0" xfId="0" applyAlignment="1" applyBorder="1" applyFill="1" applyFont="1">
      <alignment horizontal="right" vertical="bottom"/>
    </xf>
    <xf borderId="1" fillId="0" fontId="2" numFmtId="164" xfId="0" applyAlignment="1" applyBorder="1" applyFont="1" applyNumberFormat="1">
      <alignment horizontal="right" vertical="bottom"/>
    </xf>
    <xf borderId="1" fillId="0" fontId="2" numFmtId="21" xfId="0" applyAlignment="1" applyBorder="1" applyFont="1" applyNumberFormat="1">
      <alignment horizontal="right" vertical="bottom"/>
    </xf>
    <xf borderId="1" fillId="3" fontId="2" numFmtId="0" xfId="0" applyAlignment="1" applyBorder="1" applyFill="1" applyFont="1">
      <alignment vertical="bottom"/>
    </xf>
    <xf borderId="1" fillId="0" fontId="2" numFmtId="0" xfId="0" applyAlignment="1" applyBorder="1" applyFont="1">
      <alignment vertical="bottom"/>
    </xf>
    <xf borderId="1" fillId="0" fontId="2" numFmtId="0" xfId="0" applyAlignment="1" applyBorder="1" applyFont="1">
      <alignment horizontal="right" vertical="bottom"/>
    </xf>
    <xf borderId="1" fillId="0" fontId="2" numFmtId="0" xfId="0" applyAlignment="1" applyBorder="1" applyFont="1">
      <alignment shrinkToFit="0" vertical="bottom" wrapText="0"/>
    </xf>
    <xf borderId="0" fillId="0" fontId="2" numFmtId="0" xfId="0" applyAlignment="1" applyFont="1">
      <alignment vertical="bottom"/>
    </xf>
    <xf borderId="0" fillId="0" fontId="1" numFmtId="0" xfId="0" applyAlignment="1" applyFont="1">
      <alignment horizontal="right" vertical="bottom"/>
    </xf>
    <xf borderId="0" fillId="0" fontId="2" numFmtId="164" xfId="0" applyAlignment="1" applyFont="1" applyNumberFormat="1">
      <alignment horizontal="right" vertical="bottom"/>
    </xf>
    <xf borderId="0" fillId="0" fontId="2" numFmtId="21" xfId="0" applyAlignment="1" applyFont="1" applyNumberFormat="1">
      <alignment horizontal="right" vertical="bottom"/>
    </xf>
    <xf borderId="0" fillId="3" fontId="2" numFmtId="0" xfId="0" applyAlignment="1" applyFont="1">
      <alignment vertical="bottom"/>
    </xf>
    <xf borderId="0" fillId="0" fontId="2" numFmtId="0" xfId="0" applyAlignment="1" applyFont="1">
      <alignment shrinkToFit="0" vertical="bottom" wrapText="0"/>
    </xf>
    <xf borderId="0" fillId="0" fontId="2" numFmtId="0" xfId="0" applyAlignment="1" applyFont="1">
      <alignment horizontal="right" vertical="bottom"/>
    </xf>
    <xf borderId="0" fillId="4" fontId="2" numFmtId="0" xfId="0" applyAlignment="1" applyFill="1" applyFont="1">
      <alignment vertical="bottom"/>
    </xf>
    <xf borderId="0" fillId="5" fontId="1" numFmtId="0" xfId="0" applyAlignment="1" applyFill="1" applyFont="1">
      <alignment horizontal="right" vertical="bottom"/>
    </xf>
    <xf borderId="0" fillId="2" fontId="1" numFmtId="0" xfId="0" applyAlignment="1" applyFont="1">
      <alignment horizontal="right" vertical="bottom"/>
    </xf>
    <xf borderId="0" fillId="0" fontId="3" numFmtId="0" xfId="0" applyAlignment="1" applyFont="1">
      <alignment vertical="bottom"/>
    </xf>
    <xf borderId="0" fillId="6" fontId="4" numFmtId="0" xfId="0" applyAlignment="1" applyFill="1" applyFont="1">
      <alignment vertical="bottom"/>
    </xf>
    <xf borderId="0" fillId="0" fontId="1" numFmtId="0" xfId="0" applyAlignment="1" applyFont="1">
      <alignment vertical="bottom"/>
    </xf>
    <xf borderId="0" fillId="0" fontId="2" numFmtId="46" xfId="0" applyAlignment="1" applyFont="1" applyNumberFormat="1">
      <alignment horizontal="right" vertical="bottom"/>
    </xf>
    <xf borderId="2" fillId="0" fontId="1" numFmtId="0" xfId="0" applyAlignment="1" applyBorder="1" applyFont="1">
      <alignment horizontal="right" vertical="bottom"/>
    </xf>
    <xf borderId="2" fillId="0" fontId="2" numFmtId="164" xfId="0" applyAlignment="1" applyBorder="1" applyFont="1" applyNumberFormat="1">
      <alignment horizontal="right" vertical="bottom"/>
    </xf>
    <xf borderId="2" fillId="0" fontId="2" numFmtId="21" xfId="0" applyAlignment="1" applyBorder="1" applyFont="1" applyNumberFormat="1">
      <alignment horizontal="right" vertical="bottom"/>
    </xf>
    <xf borderId="2" fillId="6" fontId="4" numFmtId="0" xfId="0" applyAlignment="1" applyBorder="1" applyFont="1">
      <alignment vertical="bottom"/>
    </xf>
    <xf borderId="2" fillId="0" fontId="2" numFmtId="0" xfId="0" applyAlignment="1" applyBorder="1" applyFont="1">
      <alignment vertical="bottom"/>
    </xf>
    <xf borderId="2" fillId="0" fontId="2" numFmtId="0" xfId="0" applyAlignment="1" applyBorder="1" applyFont="1">
      <alignment horizontal="right" vertical="bottom"/>
    </xf>
    <xf borderId="2" fillId="7" fontId="2" numFmtId="0" xfId="0" applyAlignment="1" applyBorder="1" applyFill="1" applyFont="1">
      <alignment horizontal="right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4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4" t="s">
        <v>12</v>
      </c>
      <c r="N1" s="3" t="s">
        <v>13</v>
      </c>
      <c r="O1" s="3" t="s">
        <v>14</v>
      </c>
      <c r="P1" s="3" t="s">
        <v>15</v>
      </c>
      <c r="Q1" s="2" t="s">
        <v>16</v>
      </c>
    </row>
    <row r="2">
      <c r="A2" s="5">
        <v>128.0</v>
      </c>
      <c r="B2" s="6">
        <v>44807.0</v>
      </c>
      <c r="C2" s="7">
        <v>0.631099537037037</v>
      </c>
      <c r="D2" s="8" t="s">
        <v>17</v>
      </c>
      <c r="E2" s="9" t="s">
        <v>18</v>
      </c>
      <c r="F2" s="9" t="s">
        <v>19</v>
      </c>
      <c r="G2" s="10">
        <v>15.0</v>
      </c>
      <c r="H2" s="10">
        <v>25.46</v>
      </c>
      <c r="I2" s="10">
        <f t="shared" ref="I2:I16" si="1"> 160 + 121</f>
        <v>281</v>
      </c>
      <c r="J2" s="10" t="s">
        <v>20</v>
      </c>
      <c r="K2" s="10">
        <v>355.0</v>
      </c>
      <c r="L2" s="9" t="s">
        <v>21</v>
      </c>
      <c r="M2" s="9"/>
      <c r="N2" s="10">
        <v>8000.0</v>
      </c>
      <c r="O2" s="10">
        <v>564.0</v>
      </c>
      <c r="P2" s="9"/>
      <c r="Q2" s="11" t="s">
        <v>22</v>
      </c>
      <c r="R2" s="12"/>
      <c r="S2" s="12"/>
    </row>
    <row r="3">
      <c r="A3" s="13">
        <f t="shared" ref="A3:A57" si="2">A2+1</f>
        <v>129</v>
      </c>
      <c r="B3" s="14">
        <v>44807.0</v>
      </c>
      <c r="C3" s="15">
        <v>0.6329976851851852</v>
      </c>
      <c r="D3" s="16" t="s">
        <v>17</v>
      </c>
      <c r="E3" s="17" t="s">
        <v>18</v>
      </c>
      <c r="F3" s="12"/>
      <c r="G3" s="18">
        <v>15.0</v>
      </c>
      <c r="H3" s="18">
        <v>25.53</v>
      </c>
      <c r="I3" s="18">
        <f t="shared" si="1"/>
        <v>281</v>
      </c>
      <c r="J3" s="18">
        <v>0.0</v>
      </c>
      <c r="K3" s="18">
        <v>355.0</v>
      </c>
      <c r="L3" s="12" t="s">
        <v>21</v>
      </c>
      <c r="M3" s="12"/>
      <c r="N3" s="18">
        <v>8000.0</v>
      </c>
      <c r="O3" s="18">
        <v>564.0</v>
      </c>
      <c r="P3" s="18">
        <v>3.0</v>
      </c>
      <c r="Q3" s="17" t="s">
        <v>23</v>
      </c>
      <c r="R3" s="12"/>
      <c r="S3" s="12"/>
    </row>
    <row r="4">
      <c r="A4" s="13">
        <f t="shared" si="2"/>
        <v>130</v>
      </c>
      <c r="B4" s="14">
        <v>44807.0</v>
      </c>
      <c r="C4" s="15">
        <v>0.6403125</v>
      </c>
      <c r="D4" s="16" t="s">
        <v>17</v>
      </c>
      <c r="E4" s="17" t="s">
        <v>18</v>
      </c>
      <c r="F4" s="12"/>
      <c r="G4" s="18">
        <v>15.0</v>
      </c>
      <c r="H4" s="18">
        <v>25.53</v>
      </c>
      <c r="I4" s="18">
        <f t="shared" si="1"/>
        <v>281</v>
      </c>
      <c r="J4" s="18">
        <v>0.0</v>
      </c>
      <c r="K4" s="18">
        <v>355.0</v>
      </c>
      <c r="L4" s="12" t="s">
        <v>21</v>
      </c>
      <c r="M4" s="12"/>
      <c r="N4" s="18">
        <v>8000.0</v>
      </c>
      <c r="O4" s="18">
        <v>564.0</v>
      </c>
      <c r="P4" s="18">
        <v>4.0</v>
      </c>
      <c r="Q4" s="17" t="s">
        <v>24</v>
      </c>
      <c r="R4" s="12"/>
      <c r="S4" s="12"/>
    </row>
    <row r="5">
      <c r="A5" s="13">
        <f t="shared" si="2"/>
        <v>131</v>
      </c>
      <c r="B5" s="14">
        <v>44807.0</v>
      </c>
      <c r="C5" s="15">
        <v>0.6440625</v>
      </c>
      <c r="D5" s="16" t="s">
        <v>17</v>
      </c>
      <c r="E5" s="17" t="s">
        <v>18</v>
      </c>
      <c r="F5" s="12"/>
      <c r="G5" s="18">
        <v>15.0</v>
      </c>
      <c r="H5" s="18">
        <v>25.56</v>
      </c>
      <c r="I5" s="18">
        <f t="shared" si="1"/>
        <v>281</v>
      </c>
      <c r="J5" s="18">
        <v>0.0</v>
      </c>
      <c r="K5" s="18">
        <v>355.0</v>
      </c>
      <c r="L5" s="12" t="s">
        <v>21</v>
      </c>
      <c r="M5" s="12"/>
      <c r="N5" s="18">
        <v>8000.0</v>
      </c>
      <c r="O5" s="18">
        <v>564.0</v>
      </c>
      <c r="P5" s="18">
        <v>4.0</v>
      </c>
      <c r="Q5" s="12"/>
      <c r="R5" s="12"/>
      <c r="S5" s="12"/>
    </row>
    <row r="6">
      <c r="A6" s="13">
        <f t="shared" si="2"/>
        <v>132</v>
      </c>
      <c r="B6" s="14">
        <v>44807.0</v>
      </c>
      <c r="C6" s="15">
        <v>0.6478356481481482</v>
      </c>
      <c r="D6" s="16" t="s">
        <v>17</v>
      </c>
      <c r="E6" s="17" t="s">
        <v>18</v>
      </c>
      <c r="F6" s="12"/>
      <c r="G6" s="18">
        <v>15.0</v>
      </c>
      <c r="H6" s="18">
        <v>25.55</v>
      </c>
      <c r="I6" s="18">
        <f t="shared" si="1"/>
        <v>281</v>
      </c>
      <c r="J6" s="18">
        <v>0.0</v>
      </c>
      <c r="K6" s="18">
        <v>355.0</v>
      </c>
      <c r="L6" s="12" t="s">
        <v>21</v>
      </c>
      <c r="M6" s="12"/>
      <c r="N6" s="18">
        <v>8000.0</v>
      </c>
      <c r="O6" s="18">
        <v>564.0</v>
      </c>
      <c r="P6" s="18">
        <v>3.0</v>
      </c>
      <c r="Q6" s="12"/>
      <c r="R6" s="12"/>
      <c r="S6" s="12"/>
    </row>
    <row r="7">
      <c r="A7" s="13">
        <f t="shared" si="2"/>
        <v>133</v>
      </c>
      <c r="B7" s="14">
        <v>44807.0</v>
      </c>
      <c r="C7" s="15">
        <v>0.6532986111111111</v>
      </c>
      <c r="D7" s="19" t="s">
        <v>25</v>
      </c>
      <c r="E7" s="17" t="s">
        <v>26</v>
      </c>
      <c r="F7" s="12"/>
      <c r="G7" s="18" t="s">
        <v>20</v>
      </c>
      <c r="H7" s="18">
        <v>25.53</v>
      </c>
      <c r="I7" s="18">
        <f t="shared" si="1"/>
        <v>281</v>
      </c>
      <c r="J7" s="18">
        <v>0.0</v>
      </c>
      <c r="K7" s="18">
        <v>355.0</v>
      </c>
      <c r="L7" s="12" t="s">
        <v>21</v>
      </c>
      <c r="M7" s="12"/>
      <c r="N7" s="18">
        <v>8000.0</v>
      </c>
      <c r="O7" s="18">
        <v>564.0</v>
      </c>
      <c r="P7" s="12"/>
      <c r="Q7" s="12"/>
      <c r="R7" s="12"/>
      <c r="S7" s="12"/>
    </row>
    <row r="8">
      <c r="A8" s="13">
        <f t="shared" si="2"/>
        <v>134</v>
      </c>
      <c r="B8" s="14">
        <v>44807.0</v>
      </c>
      <c r="C8" s="15">
        <v>0.6560416666666666</v>
      </c>
      <c r="D8" s="16" t="s">
        <v>17</v>
      </c>
      <c r="E8" s="17" t="s">
        <v>18</v>
      </c>
      <c r="F8" s="12"/>
      <c r="G8" s="18">
        <v>15.0</v>
      </c>
      <c r="H8" s="18">
        <v>25.52</v>
      </c>
      <c r="I8" s="18">
        <f t="shared" si="1"/>
        <v>281</v>
      </c>
      <c r="J8" s="18">
        <v>0.0</v>
      </c>
      <c r="K8" s="18">
        <v>355.0</v>
      </c>
      <c r="L8" s="12" t="s">
        <v>21</v>
      </c>
      <c r="M8" s="12"/>
      <c r="N8" s="18">
        <v>8000.0</v>
      </c>
      <c r="O8" s="18">
        <v>564.0</v>
      </c>
      <c r="P8" s="18">
        <v>4.0</v>
      </c>
      <c r="Q8" s="12"/>
      <c r="R8" s="12"/>
      <c r="S8" s="12"/>
    </row>
    <row r="9">
      <c r="A9" s="13">
        <f t="shared" si="2"/>
        <v>135</v>
      </c>
      <c r="B9" s="14">
        <v>44807.0</v>
      </c>
      <c r="C9" s="15">
        <v>0.6606944444444445</v>
      </c>
      <c r="D9" s="19" t="s">
        <v>25</v>
      </c>
      <c r="E9" s="17" t="s">
        <v>26</v>
      </c>
      <c r="F9" s="12"/>
      <c r="G9" s="18" t="s">
        <v>20</v>
      </c>
      <c r="H9" s="18">
        <v>25.53</v>
      </c>
      <c r="I9" s="18">
        <f t="shared" si="1"/>
        <v>281</v>
      </c>
      <c r="J9" s="18">
        <v>0.0</v>
      </c>
      <c r="K9" s="18">
        <v>355.0</v>
      </c>
      <c r="L9" s="12" t="s">
        <v>21</v>
      </c>
      <c r="M9" s="12"/>
      <c r="N9" s="18">
        <v>8000.0</v>
      </c>
      <c r="O9" s="18">
        <v>564.0</v>
      </c>
      <c r="P9" s="12"/>
      <c r="Q9" s="12"/>
      <c r="R9" s="12"/>
      <c r="S9" s="12"/>
    </row>
    <row r="10">
      <c r="A10" s="20">
        <f t="shared" si="2"/>
        <v>136</v>
      </c>
      <c r="B10" s="14">
        <v>44807.0</v>
      </c>
      <c r="C10" s="15">
        <v>0.663425925925926</v>
      </c>
      <c r="D10" s="16" t="s">
        <v>17</v>
      </c>
      <c r="E10" s="17" t="s">
        <v>18</v>
      </c>
      <c r="F10" s="12"/>
      <c r="G10" s="18">
        <v>15.0</v>
      </c>
      <c r="H10" s="18">
        <v>25.44</v>
      </c>
      <c r="I10" s="18">
        <f t="shared" si="1"/>
        <v>281</v>
      </c>
      <c r="J10" s="18">
        <v>0.0</v>
      </c>
      <c r="K10" s="18">
        <v>355.0</v>
      </c>
      <c r="L10" s="12" t="s">
        <v>21</v>
      </c>
      <c r="M10" s="12"/>
      <c r="N10" s="18">
        <v>8000.0</v>
      </c>
      <c r="O10" s="18">
        <v>564.0</v>
      </c>
      <c r="P10" s="18">
        <v>2.0</v>
      </c>
      <c r="Q10" s="12"/>
      <c r="R10" s="12"/>
      <c r="S10" s="12"/>
    </row>
    <row r="11">
      <c r="A11" s="20">
        <f t="shared" si="2"/>
        <v>137</v>
      </c>
      <c r="B11" s="14">
        <v>44807.0</v>
      </c>
      <c r="C11" s="15">
        <v>0.6671990740740741</v>
      </c>
      <c r="D11" s="16" t="s">
        <v>17</v>
      </c>
      <c r="E11" s="17" t="s">
        <v>18</v>
      </c>
      <c r="F11" s="12"/>
      <c r="G11" s="18">
        <v>15.0</v>
      </c>
      <c r="H11" s="18">
        <v>25.51</v>
      </c>
      <c r="I11" s="18">
        <f t="shared" si="1"/>
        <v>281</v>
      </c>
      <c r="J11" s="18">
        <v>0.0</v>
      </c>
      <c r="K11" s="18">
        <v>355.0</v>
      </c>
      <c r="L11" s="12" t="s">
        <v>21</v>
      </c>
      <c r="M11" s="12"/>
      <c r="N11" s="18">
        <v>8000.0</v>
      </c>
      <c r="O11" s="18">
        <v>564.0</v>
      </c>
      <c r="P11" s="18">
        <v>2.0</v>
      </c>
      <c r="Q11" s="12"/>
      <c r="R11" s="12"/>
      <c r="S11" s="12"/>
    </row>
    <row r="12">
      <c r="A12" s="20">
        <f t="shared" si="2"/>
        <v>138</v>
      </c>
      <c r="B12" s="14">
        <v>44807.0</v>
      </c>
      <c r="C12" s="15">
        <v>0.6709722222222222</v>
      </c>
      <c r="D12" s="16" t="s">
        <v>17</v>
      </c>
      <c r="E12" s="17" t="s">
        <v>18</v>
      </c>
      <c r="F12" s="12"/>
      <c r="G12" s="18">
        <v>15.0</v>
      </c>
      <c r="H12" s="18">
        <v>25.56</v>
      </c>
      <c r="I12" s="18">
        <f t="shared" si="1"/>
        <v>281</v>
      </c>
      <c r="J12" s="18">
        <v>0.0</v>
      </c>
      <c r="K12" s="18">
        <v>355.0</v>
      </c>
      <c r="L12" s="12" t="s">
        <v>21</v>
      </c>
      <c r="M12" s="12"/>
      <c r="N12" s="18">
        <v>8000.0</v>
      </c>
      <c r="O12" s="18">
        <v>564.0</v>
      </c>
      <c r="P12" s="18">
        <v>3.0</v>
      </c>
      <c r="Q12" s="12"/>
      <c r="R12" s="12"/>
      <c r="S12" s="12"/>
    </row>
    <row r="13">
      <c r="A13" s="20">
        <f t="shared" si="2"/>
        <v>139</v>
      </c>
      <c r="B13" s="14">
        <v>44807.0</v>
      </c>
      <c r="C13" s="15">
        <v>0.6747337962962963</v>
      </c>
      <c r="D13" s="16" t="s">
        <v>17</v>
      </c>
      <c r="E13" s="17" t="s">
        <v>18</v>
      </c>
      <c r="F13" s="12"/>
      <c r="G13" s="18">
        <v>15.0</v>
      </c>
      <c r="H13" s="18">
        <v>25.56</v>
      </c>
      <c r="I13" s="18">
        <f t="shared" si="1"/>
        <v>281</v>
      </c>
      <c r="J13" s="18">
        <v>0.0</v>
      </c>
      <c r="K13" s="18">
        <v>355.0</v>
      </c>
      <c r="L13" s="12" t="s">
        <v>21</v>
      </c>
      <c r="M13" s="12"/>
      <c r="N13" s="18">
        <v>8000.0</v>
      </c>
      <c r="O13" s="18">
        <v>564.0</v>
      </c>
      <c r="P13" s="18">
        <v>3.0</v>
      </c>
      <c r="Q13" s="12"/>
      <c r="R13" s="12"/>
      <c r="S13" s="12"/>
    </row>
    <row r="14">
      <c r="A14" s="20">
        <f t="shared" si="2"/>
        <v>140</v>
      </c>
      <c r="B14" s="14">
        <v>44807.0</v>
      </c>
      <c r="C14" s="15">
        <v>0.6785069444444445</v>
      </c>
      <c r="D14" s="16" t="s">
        <v>17</v>
      </c>
      <c r="E14" s="17" t="s">
        <v>18</v>
      </c>
      <c r="F14" s="12"/>
      <c r="G14" s="18">
        <v>15.0</v>
      </c>
      <c r="H14" s="18">
        <v>25.5</v>
      </c>
      <c r="I14" s="18">
        <f t="shared" si="1"/>
        <v>281</v>
      </c>
      <c r="J14" s="18">
        <v>0.0</v>
      </c>
      <c r="K14" s="18">
        <v>355.0</v>
      </c>
      <c r="L14" s="12" t="s">
        <v>21</v>
      </c>
      <c r="M14" s="12"/>
      <c r="N14" s="18">
        <v>8000.0</v>
      </c>
      <c r="O14" s="18">
        <v>564.0</v>
      </c>
      <c r="P14" s="18">
        <v>3.0</v>
      </c>
      <c r="Q14" s="17" t="s">
        <v>27</v>
      </c>
      <c r="R14" s="12"/>
      <c r="S14" s="12"/>
    </row>
    <row r="15">
      <c r="A15" s="21">
        <f t="shared" si="2"/>
        <v>141</v>
      </c>
      <c r="B15" s="14">
        <v>44807.0</v>
      </c>
      <c r="C15" s="15">
        <v>0.6820486111111111</v>
      </c>
      <c r="D15" s="19" t="s">
        <v>25</v>
      </c>
      <c r="E15" s="12" t="s">
        <v>26</v>
      </c>
      <c r="F15" s="22" t="s">
        <v>19</v>
      </c>
      <c r="G15" s="18" t="s">
        <v>20</v>
      </c>
      <c r="H15" s="18">
        <v>25.56</v>
      </c>
      <c r="I15" s="18">
        <f t="shared" si="1"/>
        <v>281</v>
      </c>
      <c r="J15" s="18">
        <v>0.0</v>
      </c>
      <c r="K15" s="18">
        <v>355.0</v>
      </c>
      <c r="L15" s="12" t="s">
        <v>21</v>
      </c>
      <c r="M15" s="12"/>
      <c r="N15" s="18">
        <v>8000.0</v>
      </c>
      <c r="O15" s="18">
        <v>564.0</v>
      </c>
      <c r="P15" s="12"/>
      <c r="Q15" s="12"/>
      <c r="R15" s="12"/>
      <c r="S15" s="12"/>
    </row>
    <row r="16">
      <c r="A16" s="13">
        <f t="shared" si="2"/>
        <v>142</v>
      </c>
      <c r="B16" s="14">
        <v>44807.0</v>
      </c>
      <c r="C16" s="15">
        <v>0.6820486111111111</v>
      </c>
      <c r="D16" s="19" t="s">
        <v>25</v>
      </c>
      <c r="E16" s="17" t="s">
        <v>26</v>
      </c>
      <c r="F16" s="12"/>
      <c r="G16" s="18" t="s">
        <v>20</v>
      </c>
      <c r="H16" s="18">
        <v>25.54</v>
      </c>
      <c r="I16" s="18">
        <f t="shared" si="1"/>
        <v>281</v>
      </c>
      <c r="J16" s="18">
        <v>0.0</v>
      </c>
      <c r="K16" s="18">
        <v>355.0</v>
      </c>
      <c r="L16" s="12" t="s">
        <v>21</v>
      </c>
      <c r="M16" s="12"/>
      <c r="N16" s="18">
        <v>8000.0</v>
      </c>
      <c r="O16" s="18">
        <v>564.0</v>
      </c>
      <c r="P16" s="12"/>
      <c r="Q16" s="17" t="s">
        <v>28</v>
      </c>
      <c r="R16" s="12"/>
      <c r="S16" s="12"/>
    </row>
    <row r="17">
      <c r="A17" s="13">
        <f t="shared" si="2"/>
        <v>143</v>
      </c>
      <c r="B17" s="14">
        <v>44807.0</v>
      </c>
      <c r="C17" s="15">
        <v>0.6900925925925926</v>
      </c>
      <c r="D17" s="23" t="s">
        <v>29</v>
      </c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8">
        <v>564.0</v>
      </c>
      <c r="P17" s="12"/>
      <c r="Q17" s="12"/>
      <c r="R17" s="12"/>
      <c r="S17" s="12"/>
    </row>
    <row r="18">
      <c r="A18" s="13">
        <f t="shared" si="2"/>
        <v>144</v>
      </c>
      <c r="B18" s="14">
        <v>44807.0</v>
      </c>
      <c r="C18" s="15">
        <v>0.6910879629629629</v>
      </c>
      <c r="D18" s="23" t="s">
        <v>29</v>
      </c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8">
        <v>564.0</v>
      </c>
      <c r="P18" s="12"/>
      <c r="Q18" s="12"/>
      <c r="R18" s="12"/>
      <c r="S18" s="12"/>
    </row>
    <row r="19">
      <c r="A19" s="13">
        <f t="shared" si="2"/>
        <v>145</v>
      </c>
      <c r="B19" s="14">
        <v>44807.0</v>
      </c>
      <c r="C19" s="15">
        <v>0.6968055555555556</v>
      </c>
      <c r="D19" s="23" t="s">
        <v>29</v>
      </c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8">
        <v>564.0</v>
      </c>
      <c r="P19" s="12"/>
      <c r="Q19" s="12"/>
      <c r="R19" s="12"/>
      <c r="S19" s="12"/>
    </row>
    <row r="20">
      <c r="A20" s="13">
        <f t="shared" si="2"/>
        <v>146</v>
      </c>
      <c r="B20" s="14">
        <v>44807.0</v>
      </c>
      <c r="C20" s="15">
        <v>0.6968055555555556</v>
      </c>
      <c r="D20" s="19" t="s">
        <v>25</v>
      </c>
      <c r="E20" s="17" t="s">
        <v>26</v>
      </c>
      <c r="F20" s="12"/>
      <c r="G20" s="18" t="s">
        <v>20</v>
      </c>
      <c r="H20" s="18">
        <v>25.51</v>
      </c>
      <c r="I20" s="18">
        <f t="shared" ref="I20:I34" si="3"> 160 + 121</f>
        <v>281</v>
      </c>
      <c r="J20" s="18">
        <v>0.0</v>
      </c>
      <c r="K20" s="18">
        <v>355.0</v>
      </c>
      <c r="L20" s="12" t="s">
        <v>21</v>
      </c>
      <c r="M20" s="12"/>
      <c r="N20" s="18">
        <v>8000.0</v>
      </c>
      <c r="O20" s="18">
        <v>564.0</v>
      </c>
      <c r="P20" s="12"/>
      <c r="Q20" s="12"/>
      <c r="R20" s="12"/>
      <c r="S20" s="12"/>
    </row>
    <row r="21">
      <c r="A21" s="21">
        <f t="shared" si="2"/>
        <v>147</v>
      </c>
      <c r="B21" s="14">
        <v>44807.0</v>
      </c>
      <c r="C21" s="15">
        <v>0.7078009259259259</v>
      </c>
      <c r="D21" s="16" t="s">
        <v>17</v>
      </c>
      <c r="E21" s="12" t="s">
        <v>30</v>
      </c>
      <c r="F21" s="24" t="s">
        <v>31</v>
      </c>
      <c r="G21" s="18">
        <v>11.0</v>
      </c>
      <c r="H21" s="18">
        <v>25.56</v>
      </c>
      <c r="I21" s="18">
        <f t="shared" si="3"/>
        <v>281</v>
      </c>
      <c r="J21" s="18">
        <v>0.0</v>
      </c>
      <c r="K21" s="18">
        <v>355.0</v>
      </c>
      <c r="L21" s="12" t="s">
        <v>21</v>
      </c>
      <c r="M21" s="12"/>
      <c r="N21" s="18">
        <v>8000.0</v>
      </c>
      <c r="O21" s="18">
        <v>564.0</v>
      </c>
      <c r="P21" s="12"/>
      <c r="Q21" s="12" t="s">
        <v>32</v>
      </c>
      <c r="R21" s="17" t="s">
        <v>33</v>
      </c>
      <c r="S21" s="12"/>
    </row>
    <row r="22">
      <c r="A22" s="13">
        <f t="shared" si="2"/>
        <v>148</v>
      </c>
      <c r="B22" s="14">
        <v>44807.0</v>
      </c>
      <c r="C22" s="15">
        <v>0.762337962962963</v>
      </c>
      <c r="D22" s="16" t="s">
        <v>17</v>
      </c>
      <c r="E22" s="17" t="s">
        <v>34</v>
      </c>
      <c r="F22" s="12"/>
      <c r="G22" s="18">
        <v>11.0</v>
      </c>
      <c r="H22" s="18">
        <v>51.37</v>
      </c>
      <c r="I22" s="18">
        <f t="shared" si="3"/>
        <v>281</v>
      </c>
      <c r="J22" s="18">
        <v>0.0</v>
      </c>
      <c r="K22" s="18">
        <v>355.0</v>
      </c>
      <c r="L22" s="12" t="s">
        <v>21</v>
      </c>
      <c r="M22" s="12"/>
      <c r="N22" s="18">
        <v>8000.0</v>
      </c>
      <c r="O22" s="18">
        <v>564.0</v>
      </c>
      <c r="P22" s="18">
        <v>4.0</v>
      </c>
      <c r="Q22" s="12" t="s">
        <v>35</v>
      </c>
      <c r="R22" s="12"/>
      <c r="S22" s="12"/>
    </row>
    <row r="23">
      <c r="A23" s="20">
        <f t="shared" si="2"/>
        <v>149</v>
      </c>
      <c r="B23" s="14">
        <v>44807.0</v>
      </c>
      <c r="C23" s="15">
        <v>0.7661111111111111</v>
      </c>
      <c r="D23" s="16" t="s">
        <v>17</v>
      </c>
      <c r="E23" s="17" t="s">
        <v>34</v>
      </c>
      <c r="F23" s="12"/>
      <c r="G23" s="18">
        <v>11.0</v>
      </c>
      <c r="H23" s="18">
        <v>45.71</v>
      </c>
      <c r="I23" s="18">
        <f t="shared" si="3"/>
        <v>281</v>
      </c>
      <c r="J23" s="18">
        <v>0.0</v>
      </c>
      <c r="K23" s="18">
        <v>335.0</v>
      </c>
      <c r="L23" s="22" t="s">
        <v>21</v>
      </c>
      <c r="M23" s="12"/>
      <c r="N23" s="18">
        <v>8000.0</v>
      </c>
      <c r="O23" s="18">
        <v>564.0</v>
      </c>
      <c r="P23" s="18">
        <v>2.0</v>
      </c>
      <c r="Q23" s="12"/>
      <c r="R23" s="12"/>
      <c r="S23" s="12"/>
    </row>
    <row r="24">
      <c r="A24" s="20">
        <f t="shared" si="2"/>
        <v>150</v>
      </c>
      <c r="B24" s="14">
        <v>44807.0</v>
      </c>
      <c r="C24" s="15">
        <v>0.7698842592592593</v>
      </c>
      <c r="D24" s="16" t="s">
        <v>17</v>
      </c>
      <c r="E24" s="17" t="s">
        <v>34</v>
      </c>
      <c r="F24" s="12"/>
      <c r="G24" s="18">
        <v>11.0</v>
      </c>
      <c r="H24" s="18">
        <v>30.66</v>
      </c>
      <c r="I24" s="18">
        <f t="shared" si="3"/>
        <v>281</v>
      </c>
      <c r="J24" s="18">
        <v>0.0</v>
      </c>
      <c r="K24" s="18">
        <v>335.0</v>
      </c>
      <c r="L24" s="22" t="s">
        <v>21</v>
      </c>
      <c r="M24" s="12"/>
      <c r="N24" s="18">
        <v>8000.0</v>
      </c>
      <c r="O24" s="18">
        <v>564.0</v>
      </c>
      <c r="P24" s="18">
        <v>4.0</v>
      </c>
      <c r="Q24" s="12"/>
      <c r="R24" s="12"/>
      <c r="S24" s="12"/>
    </row>
    <row r="25">
      <c r="A25" s="20">
        <f t="shared" si="2"/>
        <v>151</v>
      </c>
      <c r="B25" s="14">
        <v>44807.0</v>
      </c>
      <c r="C25" s="15">
        <v>0.7736458333333334</v>
      </c>
      <c r="D25" s="16" t="s">
        <v>17</v>
      </c>
      <c r="E25" s="17" t="s">
        <v>34</v>
      </c>
      <c r="F25" s="12"/>
      <c r="G25" s="18">
        <v>11.0</v>
      </c>
      <c r="H25" s="18">
        <v>30.73</v>
      </c>
      <c r="I25" s="18">
        <f t="shared" si="3"/>
        <v>281</v>
      </c>
      <c r="J25" s="18">
        <v>0.0</v>
      </c>
      <c r="K25" s="18">
        <v>335.0</v>
      </c>
      <c r="L25" s="22" t="s">
        <v>21</v>
      </c>
      <c r="M25" s="12"/>
      <c r="N25" s="18">
        <v>8000.0</v>
      </c>
      <c r="O25" s="18">
        <v>564.0</v>
      </c>
      <c r="P25" s="18">
        <v>1.0</v>
      </c>
      <c r="Q25" s="17" t="s">
        <v>36</v>
      </c>
      <c r="R25" s="12"/>
      <c r="S25" s="12"/>
    </row>
    <row r="26">
      <c r="A26" s="20">
        <f t="shared" si="2"/>
        <v>152</v>
      </c>
      <c r="B26" s="14">
        <v>44807.0</v>
      </c>
      <c r="C26" s="15">
        <v>0.7774189814814815</v>
      </c>
      <c r="D26" s="16" t="s">
        <v>17</v>
      </c>
      <c r="E26" s="17" t="s">
        <v>34</v>
      </c>
      <c r="F26" s="12"/>
      <c r="G26" s="18">
        <v>11.0</v>
      </c>
      <c r="H26" s="18">
        <v>30.67</v>
      </c>
      <c r="I26" s="18">
        <f t="shared" si="3"/>
        <v>281</v>
      </c>
      <c r="J26" s="18">
        <v>0.0</v>
      </c>
      <c r="K26" s="18">
        <v>335.0</v>
      </c>
      <c r="L26" s="22" t="s">
        <v>21</v>
      </c>
      <c r="M26" s="12"/>
      <c r="N26" s="18">
        <v>8000.0</v>
      </c>
      <c r="O26" s="18">
        <v>564.0</v>
      </c>
      <c r="P26" s="18">
        <v>1.0</v>
      </c>
      <c r="Q26" s="17" t="s">
        <v>37</v>
      </c>
      <c r="R26" s="12"/>
      <c r="S26" s="12"/>
    </row>
    <row r="27">
      <c r="A27" s="21">
        <f t="shared" si="2"/>
        <v>153</v>
      </c>
      <c r="B27" s="14">
        <v>44807.0</v>
      </c>
      <c r="C27" s="15">
        <v>0.7916203703703704</v>
      </c>
      <c r="D27" s="19" t="s">
        <v>25</v>
      </c>
      <c r="E27" s="17" t="s">
        <v>26</v>
      </c>
      <c r="F27" s="12"/>
      <c r="G27" s="18" t="s">
        <v>20</v>
      </c>
      <c r="H27" s="18" t="s">
        <v>20</v>
      </c>
      <c r="I27" s="18">
        <f t="shared" si="3"/>
        <v>281</v>
      </c>
      <c r="J27" s="18">
        <v>0.0</v>
      </c>
      <c r="K27" s="18">
        <v>335.0</v>
      </c>
      <c r="L27" s="22" t="s">
        <v>21</v>
      </c>
      <c r="M27" s="12"/>
      <c r="N27" s="18">
        <v>8000.0</v>
      </c>
      <c r="O27" s="18">
        <v>564.0</v>
      </c>
      <c r="P27" s="12"/>
      <c r="Q27" s="12" t="s">
        <v>38</v>
      </c>
      <c r="R27" s="12"/>
      <c r="S27" s="12"/>
    </row>
    <row r="28">
      <c r="A28" s="13">
        <f t="shared" si="2"/>
        <v>154</v>
      </c>
      <c r="B28" s="14">
        <v>44807.0</v>
      </c>
      <c r="C28" s="15">
        <v>0.7945949074074075</v>
      </c>
      <c r="D28" s="16" t="s">
        <v>17</v>
      </c>
      <c r="E28" s="17" t="s">
        <v>34</v>
      </c>
      <c r="F28" s="12"/>
      <c r="G28" s="18">
        <v>11.0</v>
      </c>
      <c r="H28" s="18">
        <v>30.7</v>
      </c>
      <c r="I28" s="18">
        <f t="shared" si="3"/>
        <v>281</v>
      </c>
      <c r="J28" s="18">
        <v>0.0</v>
      </c>
      <c r="K28" s="18">
        <v>335.0</v>
      </c>
      <c r="L28" s="22" t="s">
        <v>21</v>
      </c>
      <c r="M28" s="12"/>
      <c r="N28" s="18">
        <v>8000.0</v>
      </c>
      <c r="O28" s="18">
        <v>564.0</v>
      </c>
      <c r="P28" s="18">
        <v>2.0</v>
      </c>
      <c r="Q28" s="17" t="s">
        <v>39</v>
      </c>
      <c r="R28" s="12"/>
      <c r="S28" s="12"/>
    </row>
    <row r="29">
      <c r="A29" s="20">
        <f t="shared" si="2"/>
        <v>155</v>
      </c>
      <c r="B29" s="14">
        <v>44807.0</v>
      </c>
      <c r="C29" s="15">
        <v>0.7996412037037037</v>
      </c>
      <c r="D29" s="16" t="s">
        <v>17</v>
      </c>
      <c r="E29" s="17" t="s">
        <v>34</v>
      </c>
      <c r="F29" s="12"/>
      <c r="G29" s="18">
        <v>11.0</v>
      </c>
      <c r="H29" s="18">
        <v>30.71</v>
      </c>
      <c r="I29" s="18">
        <f t="shared" si="3"/>
        <v>281</v>
      </c>
      <c r="J29" s="18">
        <v>0.0</v>
      </c>
      <c r="K29" s="18">
        <v>335.0</v>
      </c>
      <c r="L29" s="22" t="s">
        <v>21</v>
      </c>
      <c r="M29" s="12"/>
      <c r="N29" s="18">
        <v>8000.0</v>
      </c>
      <c r="O29" s="18">
        <v>564.0</v>
      </c>
      <c r="P29" s="18">
        <v>1.0</v>
      </c>
      <c r="Q29" s="17" t="s">
        <v>40</v>
      </c>
      <c r="R29" s="12"/>
      <c r="S29" s="12"/>
    </row>
    <row r="30">
      <c r="A30" s="13">
        <f t="shared" si="2"/>
        <v>156</v>
      </c>
      <c r="B30" s="14">
        <v>44807.0</v>
      </c>
      <c r="C30" s="15">
        <v>0.8042592592592592</v>
      </c>
      <c r="D30" s="19" t="s">
        <v>25</v>
      </c>
      <c r="E30" s="17" t="s">
        <v>26</v>
      </c>
      <c r="F30" s="12"/>
      <c r="G30" s="18" t="s">
        <v>20</v>
      </c>
      <c r="H30" s="18">
        <v>30.71</v>
      </c>
      <c r="I30" s="18">
        <f t="shared" si="3"/>
        <v>281</v>
      </c>
      <c r="J30" s="18">
        <v>0.0</v>
      </c>
      <c r="K30" s="18">
        <v>335.0</v>
      </c>
      <c r="L30" s="22" t="s">
        <v>21</v>
      </c>
      <c r="M30" s="12"/>
      <c r="N30" s="18">
        <v>8000.0</v>
      </c>
      <c r="O30" s="18">
        <v>564.0</v>
      </c>
      <c r="P30" s="12"/>
      <c r="Q30" s="12"/>
      <c r="R30" s="12"/>
      <c r="S30" s="12"/>
    </row>
    <row r="31">
      <c r="A31" s="20">
        <f t="shared" si="2"/>
        <v>157</v>
      </c>
      <c r="B31" s="14">
        <v>44807.0</v>
      </c>
      <c r="C31" s="15">
        <v>0.8071412037037037</v>
      </c>
      <c r="D31" s="16" t="s">
        <v>17</v>
      </c>
      <c r="E31" s="17" t="s">
        <v>34</v>
      </c>
      <c r="F31" s="12"/>
      <c r="G31" s="18">
        <v>11.0</v>
      </c>
      <c r="H31" s="18">
        <v>30.72</v>
      </c>
      <c r="I31" s="18">
        <f t="shared" si="3"/>
        <v>281</v>
      </c>
      <c r="J31" s="18">
        <v>0.0</v>
      </c>
      <c r="K31" s="18">
        <v>335.0</v>
      </c>
      <c r="L31" s="22" t="s">
        <v>21</v>
      </c>
      <c r="M31" s="12"/>
      <c r="N31" s="18">
        <v>8000.0</v>
      </c>
      <c r="O31" s="18">
        <v>564.0</v>
      </c>
      <c r="P31" s="18">
        <v>1.0</v>
      </c>
      <c r="Q31" s="12"/>
      <c r="R31" s="12"/>
      <c r="S31" s="12"/>
    </row>
    <row r="32">
      <c r="A32" s="20">
        <f t="shared" si="2"/>
        <v>158</v>
      </c>
      <c r="B32" s="14">
        <v>44807.0</v>
      </c>
      <c r="C32" s="15">
        <v>0.8109143518518519</v>
      </c>
      <c r="D32" s="16" t="s">
        <v>17</v>
      </c>
      <c r="E32" s="17" t="s">
        <v>34</v>
      </c>
      <c r="F32" s="12"/>
      <c r="G32" s="18">
        <v>11.0</v>
      </c>
      <c r="H32" s="18">
        <v>30.74</v>
      </c>
      <c r="I32" s="18">
        <f t="shared" si="3"/>
        <v>281</v>
      </c>
      <c r="J32" s="18">
        <v>0.0</v>
      </c>
      <c r="K32" s="18">
        <v>335.0</v>
      </c>
      <c r="L32" s="22" t="s">
        <v>21</v>
      </c>
      <c r="M32" s="12"/>
      <c r="N32" s="18">
        <v>8000.0</v>
      </c>
      <c r="O32" s="18">
        <v>564.0</v>
      </c>
      <c r="P32" s="18">
        <v>2.0</v>
      </c>
      <c r="Q32" s="12"/>
      <c r="R32" s="12"/>
      <c r="S32" s="12"/>
    </row>
    <row r="33">
      <c r="A33" s="13">
        <f t="shared" si="2"/>
        <v>159</v>
      </c>
      <c r="B33" s="14">
        <v>44807.0</v>
      </c>
      <c r="C33" s="15">
        <v>0.814675925925926</v>
      </c>
      <c r="D33" s="16" t="s">
        <v>17</v>
      </c>
      <c r="E33" s="17" t="s">
        <v>34</v>
      </c>
      <c r="F33" s="12"/>
      <c r="G33" s="18">
        <v>11.0</v>
      </c>
      <c r="H33" s="18">
        <v>30.75</v>
      </c>
      <c r="I33" s="18">
        <f t="shared" si="3"/>
        <v>281</v>
      </c>
      <c r="J33" s="18">
        <v>0.0</v>
      </c>
      <c r="K33" s="18">
        <v>335.0</v>
      </c>
      <c r="L33" s="22" t="s">
        <v>21</v>
      </c>
      <c r="M33" s="12"/>
      <c r="N33" s="18">
        <v>8000.0</v>
      </c>
      <c r="O33" s="18">
        <v>564.0</v>
      </c>
      <c r="P33" s="18">
        <v>2.0</v>
      </c>
      <c r="Q33" s="17" t="s">
        <v>41</v>
      </c>
      <c r="R33" s="12"/>
      <c r="S33" s="12"/>
    </row>
    <row r="34">
      <c r="A34" s="13">
        <f t="shared" si="2"/>
        <v>160</v>
      </c>
      <c r="B34" s="14">
        <v>44807.0</v>
      </c>
      <c r="C34" s="15">
        <v>0.8186226851851852</v>
      </c>
      <c r="D34" s="19" t="s">
        <v>25</v>
      </c>
      <c r="E34" s="17" t="s">
        <v>26</v>
      </c>
      <c r="F34" s="12"/>
      <c r="G34" s="18" t="s">
        <v>20</v>
      </c>
      <c r="H34" s="18">
        <v>30.66</v>
      </c>
      <c r="I34" s="18">
        <f t="shared" si="3"/>
        <v>281</v>
      </c>
      <c r="J34" s="18">
        <v>0.0</v>
      </c>
      <c r="K34" s="18">
        <v>335.0</v>
      </c>
      <c r="L34" s="22" t="s">
        <v>21</v>
      </c>
      <c r="M34" s="12"/>
      <c r="N34" s="18">
        <v>8000.0</v>
      </c>
      <c r="O34" s="18">
        <v>564.0</v>
      </c>
      <c r="P34" s="12"/>
      <c r="Q34" s="12"/>
      <c r="R34" s="12"/>
      <c r="S34" s="12"/>
    </row>
    <row r="35">
      <c r="A35" s="13">
        <f t="shared" si="2"/>
        <v>161</v>
      </c>
      <c r="B35" s="14">
        <v>44807.0</v>
      </c>
      <c r="C35" s="15">
        <v>0.8231828703703704</v>
      </c>
      <c r="D35" s="23" t="s">
        <v>29</v>
      </c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8">
        <v>564.0</v>
      </c>
      <c r="P35" s="12"/>
      <c r="Q35" s="12"/>
      <c r="R35" s="12"/>
      <c r="S35" s="12"/>
    </row>
    <row r="36">
      <c r="A36" s="13">
        <f t="shared" si="2"/>
        <v>162</v>
      </c>
      <c r="B36" s="14">
        <v>44807.0</v>
      </c>
      <c r="C36" s="15">
        <v>0.8241898148148148</v>
      </c>
      <c r="D36" s="23" t="s">
        <v>29</v>
      </c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8">
        <v>564.0</v>
      </c>
      <c r="P36" s="12"/>
      <c r="Q36" s="12"/>
      <c r="R36" s="12"/>
      <c r="S36" s="12"/>
    </row>
    <row r="37">
      <c r="A37" s="13">
        <f t="shared" si="2"/>
        <v>163</v>
      </c>
      <c r="B37" s="14">
        <v>44807.0</v>
      </c>
      <c r="C37" s="15">
        <v>0.8251736111111111</v>
      </c>
      <c r="D37" s="23" t="s">
        <v>29</v>
      </c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8">
        <v>564.0</v>
      </c>
      <c r="P37" s="12"/>
      <c r="Q37" s="12"/>
      <c r="R37" s="12"/>
      <c r="S37" s="12"/>
    </row>
    <row r="38">
      <c r="A38" s="20">
        <f t="shared" si="2"/>
        <v>164</v>
      </c>
      <c r="B38" s="14">
        <v>44807.0</v>
      </c>
      <c r="C38" s="15">
        <v>0.9020486111111111</v>
      </c>
      <c r="D38" s="16" t="s">
        <v>17</v>
      </c>
      <c r="E38" s="17" t="s">
        <v>42</v>
      </c>
      <c r="F38" s="12"/>
      <c r="G38" s="18">
        <v>15.0</v>
      </c>
      <c r="H38" s="18">
        <v>30.65</v>
      </c>
      <c r="I38" s="18">
        <f t="shared" ref="I38:I54" si="4"> 160 + 121</f>
        <v>281</v>
      </c>
      <c r="J38" s="18">
        <v>0.0</v>
      </c>
      <c r="K38" s="18">
        <v>335.0</v>
      </c>
      <c r="L38" s="22" t="s">
        <v>21</v>
      </c>
      <c r="M38" s="12"/>
      <c r="N38" s="18">
        <v>8000.0</v>
      </c>
      <c r="O38" s="18">
        <v>564.0</v>
      </c>
      <c r="P38" s="18">
        <v>1.0</v>
      </c>
      <c r="Q38" s="12"/>
      <c r="R38" s="12"/>
      <c r="S38" s="12"/>
    </row>
    <row r="39">
      <c r="A39" s="20">
        <f t="shared" si="2"/>
        <v>165</v>
      </c>
      <c r="B39" s="14">
        <v>44807.0</v>
      </c>
      <c r="C39" s="15">
        <v>0.9058101851851852</v>
      </c>
      <c r="D39" s="16" t="s">
        <v>17</v>
      </c>
      <c r="E39" s="17" t="s">
        <v>42</v>
      </c>
      <c r="F39" s="12"/>
      <c r="G39" s="18">
        <v>15.0</v>
      </c>
      <c r="H39" s="18">
        <v>30.57</v>
      </c>
      <c r="I39" s="18">
        <f t="shared" si="4"/>
        <v>281</v>
      </c>
      <c r="J39" s="18">
        <v>0.0</v>
      </c>
      <c r="K39" s="18">
        <v>335.0</v>
      </c>
      <c r="L39" s="22" t="s">
        <v>21</v>
      </c>
      <c r="M39" s="12"/>
      <c r="N39" s="18">
        <v>8000.0</v>
      </c>
      <c r="O39" s="18">
        <v>564.0</v>
      </c>
      <c r="P39" s="18">
        <v>1.0</v>
      </c>
      <c r="Q39" s="12"/>
      <c r="R39" s="12"/>
      <c r="S39" s="12"/>
    </row>
    <row r="40">
      <c r="A40" s="20">
        <f t="shared" si="2"/>
        <v>166</v>
      </c>
      <c r="B40" s="14">
        <v>44807.0</v>
      </c>
      <c r="C40" s="15">
        <v>0.9395138888888889</v>
      </c>
      <c r="D40" s="16" t="s">
        <v>17</v>
      </c>
      <c r="E40" s="17" t="s">
        <v>42</v>
      </c>
      <c r="F40" s="12"/>
      <c r="G40" s="18">
        <v>15.0</v>
      </c>
      <c r="H40" s="18">
        <v>30.74</v>
      </c>
      <c r="I40" s="18">
        <f t="shared" si="4"/>
        <v>281</v>
      </c>
      <c r="J40" s="12" t="s">
        <v>43</v>
      </c>
      <c r="K40" s="18">
        <v>335.0</v>
      </c>
      <c r="L40" s="22" t="s">
        <v>21</v>
      </c>
      <c r="M40" s="12"/>
      <c r="N40" s="18">
        <v>8000.0</v>
      </c>
      <c r="O40" s="18">
        <v>564.0</v>
      </c>
      <c r="P40" s="18">
        <v>2.0</v>
      </c>
      <c r="Q40" s="17" t="s">
        <v>44</v>
      </c>
      <c r="R40" s="12"/>
      <c r="S40" s="12"/>
    </row>
    <row r="41">
      <c r="A41" s="20">
        <f t="shared" si="2"/>
        <v>167</v>
      </c>
      <c r="B41" s="14">
        <v>44807.0</v>
      </c>
      <c r="C41" s="15">
        <v>0.9432754629629629</v>
      </c>
      <c r="D41" s="16" t="s">
        <v>17</v>
      </c>
      <c r="E41" s="17" t="s">
        <v>42</v>
      </c>
      <c r="F41" s="12"/>
      <c r="G41" s="18">
        <v>15.0</v>
      </c>
      <c r="H41" s="18">
        <v>30.68</v>
      </c>
      <c r="I41" s="18">
        <f t="shared" si="4"/>
        <v>281</v>
      </c>
      <c r="J41" s="18">
        <v>-0.01950304609</v>
      </c>
      <c r="K41" s="18">
        <v>335.0</v>
      </c>
      <c r="L41" s="22" t="s">
        <v>21</v>
      </c>
      <c r="M41" s="12"/>
      <c r="N41" s="18">
        <v>8000.0</v>
      </c>
      <c r="O41" s="18">
        <v>564.0</v>
      </c>
      <c r="P41" s="18">
        <v>2.0</v>
      </c>
      <c r="Q41" s="12"/>
      <c r="R41" s="12"/>
      <c r="S41" s="12"/>
    </row>
    <row r="42">
      <c r="A42" s="20">
        <f t="shared" si="2"/>
        <v>168</v>
      </c>
      <c r="B42" s="14">
        <v>44807.0</v>
      </c>
      <c r="C42" s="15">
        <v>0.947037037037037</v>
      </c>
      <c r="D42" s="16" t="s">
        <v>17</v>
      </c>
      <c r="E42" s="17" t="s">
        <v>42</v>
      </c>
      <c r="F42" s="12"/>
      <c r="G42" s="18">
        <v>15.0</v>
      </c>
      <c r="H42" s="18">
        <v>30.69</v>
      </c>
      <c r="I42" s="18">
        <f t="shared" si="4"/>
        <v>281</v>
      </c>
      <c r="J42" s="18">
        <v>-0.01950304609</v>
      </c>
      <c r="K42" s="18">
        <v>335.0</v>
      </c>
      <c r="L42" s="22" t="s">
        <v>21</v>
      </c>
      <c r="M42" s="12"/>
      <c r="N42" s="18">
        <v>8000.0</v>
      </c>
      <c r="O42" s="18">
        <v>564.0</v>
      </c>
      <c r="P42" s="18">
        <v>3.0</v>
      </c>
      <c r="Q42" s="12"/>
      <c r="R42" s="12"/>
      <c r="S42" s="12"/>
    </row>
    <row r="43">
      <c r="A43" s="20">
        <f t="shared" si="2"/>
        <v>169</v>
      </c>
      <c r="B43" s="14">
        <v>44807.0</v>
      </c>
      <c r="C43" s="15">
        <v>0.9508101851851852</v>
      </c>
      <c r="D43" s="16" t="s">
        <v>17</v>
      </c>
      <c r="E43" s="17" t="s">
        <v>42</v>
      </c>
      <c r="F43" s="12"/>
      <c r="G43" s="18">
        <v>15.0</v>
      </c>
      <c r="H43" s="18">
        <v>30.76</v>
      </c>
      <c r="I43" s="18">
        <f t="shared" si="4"/>
        <v>281</v>
      </c>
      <c r="J43" s="18">
        <v>-0.01950304609</v>
      </c>
      <c r="K43" s="18">
        <v>335.0</v>
      </c>
      <c r="L43" s="22" t="s">
        <v>21</v>
      </c>
      <c r="M43" s="12"/>
      <c r="N43" s="18">
        <v>8000.0</v>
      </c>
      <c r="O43" s="18">
        <v>564.0</v>
      </c>
      <c r="P43" s="18">
        <v>4.0</v>
      </c>
      <c r="Q43" s="12"/>
      <c r="R43" s="12"/>
      <c r="S43" s="12"/>
    </row>
    <row r="44">
      <c r="A44" s="20">
        <f t="shared" si="2"/>
        <v>170</v>
      </c>
      <c r="B44" s="14">
        <v>44807.0</v>
      </c>
      <c r="C44" s="15">
        <v>0.9545717592592593</v>
      </c>
      <c r="D44" s="16" t="s">
        <v>17</v>
      </c>
      <c r="E44" s="17" t="s">
        <v>42</v>
      </c>
      <c r="F44" s="12"/>
      <c r="G44" s="18">
        <v>15.0</v>
      </c>
      <c r="H44" s="18">
        <v>30.72</v>
      </c>
      <c r="I44" s="18">
        <f t="shared" si="4"/>
        <v>281</v>
      </c>
      <c r="J44" s="18">
        <v>-0.01950304609</v>
      </c>
      <c r="K44" s="18">
        <v>335.0</v>
      </c>
      <c r="L44" s="22" t="s">
        <v>21</v>
      </c>
      <c r="M44" s="12"/>
      <c r="N44" s="18">
        <v>8000.0</v>
      </c>
      <c r="O44" s="18">
        <v>564.0</v>
      </c>
      <c r="P44" s="18">
        <v>4.0</v>
      </c>
      <c r="Q44" s="12"/>
      <c r="R44" s="12"/>
      <c r="S44" s="12"/>
    </row>
    <row r="45">
      <c r="A45" s="20">
        <f t="shared" si="2"/>
        <v>171</v>
      </c>
      <c r="B45" s="14">
        <v>44807.0</v>
      </c>
      <c r="C45" s="15">
        <v>0.9583333333333334</v>
      </c>
      <c r="D45" s="16" t="s">
        <v>17</v>
      </c>
      <c r="E45" s="17" t="s">
        <v>42</v>
      </c>
      <c r="F45" s="12"/>
      <c r="G45" s="18">
        <v>15.0</v>
      </c>
      <c r="H45" s="18">
        <v>30.7</v>
      </c>
      <c r="I45" s="18">
        <f t="shared" si="4"/>
        <v>281</v>
      </c>
      <c r="J45" s="18">
        <v>-0.01950304609</v>
      </c>
      <c r="K45" s="18">
        <v>335.0</v>
      </c>
      <c r="L45" s="22" t="s">
        <v>21</v>
      </c>
      <c r="M45" s="12"/>
      <c r="N45" s="18">
        <v>8000.0</v>
      </c>
      <c r="O45" s="18">
        <v>564.0</v>
      </c>
      <c r="P45" s="18">
        <v>2.0</v>
      </c>
      <c r="Q45" s="12"/>
      <c r="R45" s="12"/>
      <c r="S45" s="12"/>
    </row>
    <row r="46">
      <c r="A46" s="20">
        <f t="shared" si="2"/>
        <v>172</v>
      </c>
      <c r="B46" s="14">
        <v>44807.0</v>
      </c>
      <c r="C46" s="15">
        <v>0.9621064814814815</v>
      </c>
      <c r="D46" s="16" t="s">
        <v>17</v>
      </c>
      <c r="E46" s="17" t="s">
        <v>42</v>
      </c>
      <c r="F46" s="12"/>
      <c r="G46" s="18">
        <v>15.0</v>
      </c>
      <c r="H46" s="18">
        <v>30.69</v>
      </c>
      <c r="I46" s="18">
        <f t="shared" si="4"/>
        <v>281</v>
      </c>
      <c r="J46" s="18">
        <v>-0.01950304609</v>
      </c>
      <c r="K46" s="18">
        <v>335.0</v>
      </c>
      <c r="L46" s="22" t="s">
        <v>21</v>
      </c>
      <c r="M46" s="12"/>
      <c r="N46" s="18">
        <v>8000.0</v>
      </c>
      <c r="O46" s="18">
        <v>564.0</v>
      </c>
      <c r="P46" s="18">
        <v>1.0</v>
      </c>
      <c r="Q46" s="12"/>
      <c r="R46" s="12"/>
      <c r="S46" s="12"/>
    </row>
    <row r="47">
      <c r="A47" s="20">
        <f t="shared" si="2"/>
        <v>173</v>
      </c>
      <c r="B47" s="14">
        <v>44807.0</v>
      </c>
      <c r="C47" s="15">
        <v>0.9658680555555555</v>
      </c>
      <c r="D47" s="16" t="s">
        <v>17</v>
      </c>
      <c r="E47" s="17" t="s">
        <v>42</v>
      </c>
      <c r="F47" s="12"/>
      <c r="G47" s="18">
        <v>15.0</v>
      </c>
      <c r="H47" s="18">
        <v>30.7</v>
      </c>
      <c r="I47" s="18">
        <f t="shared" si="4"/>
        <v>281</v>
      </c>
      <c r="J47" s="18">
        <v>-0.01950304609</v>
      </c>
      <c r="K47" s="18">
        <v>335.0</v>
      </c>
      <c r="L47" s="22" t="s">
        <v>21</v>
      </c>
      <c r="M47" s="12"/>
      <c r="N47" s="18">
        <v>8000.0</v>
      </c>
      <c r="O47" s="18">
        <v>564.0</v>
      </c>
      <c r="P47" s="18">
        <v>2.0</v>
      </c>
      <c r="Q47" s="12"/>
      <c r="R47" s="12"/>
      <c r="S47" s="12"/>
    </row>
    <row r="48">
      <c r="A48" s="20">
        <f t="shared" si="2"/>
        <v>174</v>
      </c>
      <c r="B48" s="14">
        <v>44807.0</v>
      </c>
      <c r="C48" s="25">
        <v>0.9696296296296296</v>
      </c>
      <c r="D48" s="16" t="s">
        <v>17</v>
      </c>
      <c r="E48" s="17" t="s">
        <v>42</v>
      </c>
      <c r="F48" s="12"/>
      <c r="G48" s="18">
        <v>15.0</v>
      </c>
      <c r="H48" s="18">
        <v>30.58</v>
      </c>
      <c r="I48" s="18">
        <f t="shared" si="4"/>
        <v>281</v>
      </c>
      <c r="J48" s="18">
        <v>-0.01950304609</v>
      </c>
      <c r="K48" s="18">
        <v>335.0</v>
      </c>
      <c r="L48" s="22" t="s">
        <v>21</v>
      </c>
      <c r="M48" s="12"/>
      <c r="N48" s="18">
        <v>8000.0</v>
      </c>
      <c r="O48" s="18">
        <v>564.0</v>
      </c>
      <c r="P48" s="18">
        <v>1.0</v>
      </c>
      <c r="Q48" s="12"/>
      <c r="R48" s="12"/>
      <c r="S48" s="12"/>
    </row>
    <row r="49">
      <c r="A49" s="20">
        <f t="shared" si="2"/>
        <v>175</v>
      </c>
      <c r="B49" s="14">
        <v>44807.0</v>
      </c>
      <c r="C49" s="25">
        <v>0.9762037037037037</v>
      </c>
      <c r="D49" s="16" t="s">
        <v>17</v>
      </c>
      <c r="E49" s="17" t="s">
        <v>42</v>
      </c>
      <c r="F49" s="12"/>
      <c r="G49" s="18">
        <v>15.0</v>
      </c>
      <c r="H49" s="18">
        <v>30.63</v>
      </c>
      <c r="I49" s="18">
        <f t="shared" si="4"/>
        <v>281</v>
      </c>
      <c r="J49" s="18">
        <v>-0.01950304609</v>
      </c>
      <c r="K49" s="18">
        <v>335.0</v>
      </c>
      <c r="L49" s="22" t="s">
        <v>21</v>
      </c>
      <c r="M49" s="12"/>
      <c r="N49" s="18">
        <v>8000.0</v>
      </c>
      <c r="O49" s="18">
        <v>564.0</v>
      </c>
      <c r="P49" s="18">
        <v>1.0</v>
      </c>
      <c r="Q49" s="17" t="s">
        <v>45</v>
      </c>
      <c r="R49" s="12"/>
      <c r="S49" s="12"/>
    </row>
    <row r="50">
      <c r="A50" s="20">
        <f t="shared" si="2"/>
        <v>176</v>
      </c>
      <c r="B50" s="14">
        <v>44807.0</v>
      </c>
      <c r="C50" s="15">
        <v>0.9799652777777778</v>
      </c>
      <c r="D50" s="16" t="s">
        <v>17</v>
      </c>
      <c r="E50" s="17" t="s">
        <v>42</v>
      </c>
      <c r="F50" s="12"/>
      <c r="G50" s="18">
        <v>15.0</v>
      </c>
      <c r="H50" s="18">
        <v>30.7</v>
      </c>
      <c r="I50" s="18">
        <f t="shared" si="4"/>
        <v>281</v>
      </c>
      <c r="J50" s="18">
        <v>-0.01950304609</v>
      </c>
      <c r="K50" s="18">
        <v>335.0</v>
      </c>
      <c r="L50" s="22" t="s">
        <v>21</v>
      </c>
      <c r="M50" s="12"/>
      <c r="N50" s="18">
        <v>8000.0</v>
      </c>
      <c r="O50" s="18">
        <v>564.0</v>
      </c>
      <c r="P50" s="18">
        <v>1.0</v>
      </c>
      <c r="Q50" s="12"/>
      <c r="R50" s="12"/>
      <c r="S50" s="12"/>
    </row>
    <row r="51">
      <c r="A51" s="20">
        <f t="shared" si="2"/>
        <v>177</v>
      </c>
      <c r="B51" s="14">
        <v>44807.0</v>
      </c>
      <c r="C51" s="15">
        <v>0.9837268518518518</v>
      </c>
      <c r="D51" s="16" t="s">
        <v>17</v>
      </c>
      <c r="E51" s="17" t="s">
        <v>42</v>
      </c>
      <c r="F51" s="12"/>
      <c r="G51" s="18">
        <v>15.0</v>
      </c>
      <c r="H51" s="18">
        <v>30.71</v>
      </c>
      <c r="I51" s="18">
        <f t="shared" si="4"/>
        <v>281</v>
      </c>
      <c r="J51" s="18">
        <v>-0.01950304609</v>
      </c>
      <c r="K51" s="18">
        <v>335.0</v>
      </c>
      <c r="L51" s="22" t="s">
        <v>21</v>
      </c>
      <c r="M51" s="12"/>
      <c r="N51" s="18">
        <v>8000.0</v>
      </c>
      <c r="O51" s="18">
        <v>564.0</v>
      </c>
      <c r="P51" s="18">
        <v>3.0</v>
      </c>
      <c r="Q51" s="12"/>
      <c r="R51" s="12"/>
      <c r="S51" s="12"/>
    </row>
    <row r="52">
      <c r="A52" s="20">
        <f t="shared" si="2"/>
        <v>178</v>
      </c>
      <c r="B52" s="14">
        <v>44807.0</v>
      </c>
      <c r="C52" s="15">
        <v>0.9874884259259259</v>
      </c>
      <c r="D52" s="16" t="s">
        <v>17</v>
      </c>
      <c r="E52" s="17" t="s">
        <v>42</v>
      </c>
      <c r="F52" s="12"/>
      <c r="G52" s="18">
        <v>15.0</v>
      </c>
      <c r="H52" s="18">
        <v>30.82</v>
      </c>
      <c r="I52" s="18">
        <f t="shared" si="4"/>
        <v>281</v>
      </c>
      <c r="J52" s="18">
        <v>-0.01950304609</v>
      </c>
      <c r="K52" s="18">
        <v>335.0</v>
      </c>
      <c r="L52" s="22" t="s">
        <v>21</v>
      </c>
      <c r="M52" s="12"/>
      <c r="N52" s="18">
        <v>8000.0</v>
      </c>
      <c r="O52" s="18">
        <v>564.0</v>
      </c>
      <c r="P52" s="18">
        <v>4.0</v>
      </c>
      <c r="Q52" s="12"/>
      <c r="R52" s="12"/>
      <c r="S52" s="12"/>
    </row>
    <row r="53">
      <c r="A53" s="20">
        <f t="shared" si="2"/>
        <v>179</v>
      </c>
      <c r="B53" s="14">
        <v>44807.0</v>
      </c>
      <c r="C53" s="15">
        <v>0.9912615740740741</v>
      </c>
      <c r="D53" s="16" t="s">
        <v>17</v>
      </c>
      <c r="E53" s="17" t="s">
        <v>42</v>
      </c>
      <c r="F53" s="12"/>
      <c r="G53" s="18">
        <v>15.0</v>
      </c>
      <c r="H53" s="18">
        <v>40.99</v>
      </c>
      <c r="I53" s="18">
        <f t="shared" si="4"/>
        <v>281</v>
      </c>
      <c r="J53" s="18">
        <v>-0.01950304609</v>
      </c>
      <c r="K53" s="18">
        <v>335.0</v>
      </c>
      <c r="L53" s="22" t="s">
        <v>21</v>
      </c>
      <c r="M53" s="12"/>
      <c r="N53" s="18">
        <v>8000.0</v>
      </c>
      <c r="O53" s="18">
        <v>564.0</v>
      </c>
      <c r="P53" s="18">
        <v>3.0</v>
      </c>
      <c r="Q53" s="12"/>
      <c r="R53" s="12"/>
      <c r="S53" s="12"/>
    </row>
    <row r="54">
      <c r="A54" s="20">
        <f t="shared" si="2"/>
        <v>180</v>
      </c>
      <c r="B54" s="14">
        <v>44807.0</v>
      </c>
      <c r="C54" s="15">
        <v>0.9950231481481482</v>
      </c>
      <c r="D54" s="16" t="s">
        <v>17</v>
      </c>
      <c r="E54" s="17" t="s">
        <v>42</v>
      </c>
      <c r="F54" s="12"/>
      <c r="G54" s="18">
        <v>15.0</v>
      </c>
      <c r="H54" s="18">
        <v>41.0</v>
      </c>
      <c r="I54" s="18">
        <f t="shared" si="4"/>
        <v>281</v>
      </c>
      <c r="J54" s="18">
        <v>-0.01950304609</v>
      </c>
      <c r="K54" s="18">
        <v>335.0</v>
      </c>
      <c r="L54" s="22" t="s">
        <v>21</v>
      </c>
      <c r="M54" s="12"/>
      <c r="N54" s="18">
        <v>8000.0</v>
      </c>
      <c r="O54" s="18">
        <v>564.0</v>
      </c>
      <c r="P54" s="18">
        <v>1.0</v>
      </c>
      <c r="Q54" s="12"/>
      <c r="R54" s="12"/>
      <c r="S54" s="12"/>
    </row>
    <row r="55">
      <c r="A55" s="13">
        <f t="shared" si="2"/>
        <v>181</v>
      </c>
      <c r="B55" s="14">
        <v>44807.0</v>
      </c>
      <c r="C55" s="15">
        <v>0.003460648148148148</v>
      </c>
      <c r="D55" s="23" t="s">
        <v>29</v>
      </c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8">
        <v>564.0</v>
      </c>
      <c r="P55" s="12"/>
      <c r="Q55" s="12"/>
      <c r="R55" s="12"/>
      <c r="S55" s="12"/>
    </row>
    <row r="56">
      <c r="A56" s="13">
        <f t="shared" si="2"/>
        <v>182</v>
      </c>
      <c r="B56" s="14">
        <v>44807.0</v>
      </c>
      <c r="C56" s="15">
        <v>0.0044444444444444444</v>
      </c>
      <c r="D56" s="23" t="s">
        <v>29</v>
      </c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8">
        <v>564.0</v>
      </c>
      <c r="P56" s="12"/>
      <c r="Q56" s="12"/>
      <c r="R56" s="12"/>
      <c r="S56" s="12"/>
    </row>
    <row r="57">
      <c r="A57" s="26">
        <f t="shared" si="2"/>
        <v>183</v>
      </c>
      <c r="B57" s="27">
        <v>44807.0</v>
      </c>
      <c r="C57" s="28">
        <v>0.005451388888888889</v>
      </c>
      <c r="D57" s="29" t="s">
        <v>29</v>
      </c>
      <c r="E57" s="30"/>
      <c r="F57" s="30"/>
      <c r="G57" s="30"/>
      <c r="H57" s="31">
        <f>COUNT(A38:A54,A32,A31,A29,A26,A25,A24,A23,A23,A22,A14,A13,A12,A11,A10,A2,A3,A4,A5,A6,A8)+2</f>
        <v>39</v>
      </c>
      <c r="I57" s="31">
        <f>COUNT(A38:A54,A32,A31,A29,A23,A24,A25,A26,A14,A13,A12,A11,A10)-2</f>
        <v>27</v>
      </c>
      <c r="J57" s="32">
        <f>I57/H57</f>
        <v>0.6923076923</v>
      </c>
      <c r="K57" s="30"/>
      <c r="L57" s="30"/>
      <c r="M57" s="30"/>
      <c r="N57" s="30"/>
      <c r="O57" s="31">
        <v>6.0</v>
      </c>
      <c r="P57" s="30"/>
      <c r="Q57" s="30"/>
      <c r="R57" s="12"/>
      <c r="S57" s="12"/>
    </row>
  </sheetData>
  <drawing r:id="rId1"/>
</worksheet>
</file>